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maruta\Desktop\経営比較分析表\"/>
    </mc:Choice>
  </mc:AlternateContent>
  <xr:revisionPtr revIDLastSave="0" documentId="13_ncr:1_{B5B0F023-A77D-4D4F-85E9-DE04672719B9}" xr6:coauthVersionLast="45" xr6:coauthVersionMax="45" xr10:uidLastSave="{00000000-0000-0000-0000-000000000000}"/>
  <workbookProtection workbookAlgorithmName="SHA-512" workbookHashValue="bo8LaQNMRf4MQDRQ2gAm0Vq6d09SMBydcbJdrvwy+Ww6VVDoh9ZtrW2iEAWqSamZd4cNfunAEVADT9vHGnPukw==" workbookSaltValue="tG5xi6L/wuIcktyNgod3r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P10" i="4"/>
  <c r="I10" i="4"/>
  <c r="BB8" i="4"/>
  <c r="AT8" i="4"/>
  <c r="AD8" i="4"/>
  <c r="W8" i="4"/>
  <c r="B8" i="4"/>
  <c r="B6"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<sst xmlns="http://schemas.openxmlformats.org/spreadsheetml/2006/main" count="278" uniqueCount="117">
  <si>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</si>
  <si>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</si>
  <si>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</si>
  <si>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</si>
  <si>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</si>
  <si>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</si>
  <si>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</si>
  <si>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</si>
  <si>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</si>
  <si>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</si>
  <si>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</si>
  <si>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</si>
  <si>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</si>
  <si>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</si>
  <si>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</si>
  <si>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</si>
  <si>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</si>
  <si>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</si>
  <si>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</si>
  <si>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</si>
  <si>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</si>
  <si>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</si>
  <si>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</si>
  <si>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</si>
  <si>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</si>
  <si>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</si>
  <si>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</si>
  <si>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</si>
  <si>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</si>
  <si>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</si>
  <si>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</si>
  <si>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</si>
  <si>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</si>
  <si>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</si>
  <si>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</si>
  <si>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</si>
  <si>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</si>
  <si>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</si>
  <si>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</si>
  <si>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</si>
  <si>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</si>
  <si>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</si>
  <si>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</si>
  <si>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</si>
  <si>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</si>
  <si>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</si>
  <si>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</si>
  <si>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</si>
  <si>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</si>
  <si>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</si>
  <si>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</si>
  <si>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</si>
  <si>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</si>
  <si>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</si>
  <si>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</si>
  <si>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</si>
  <si>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</si>
  <si>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</si>
  <si>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</si>
  <si>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</si>
  <si>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</si>
  <si>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</si>
  <si>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</si>
  <si>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</si>
  <si>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</si>
  <si>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</si>
  <si>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</si>
  <si>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</si>
  <si>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</si>
  <si>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</si>
  <si>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</si>
  <si>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</si>
  <si>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</si>
  <si>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</si>
  <si>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</si>
  <si>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</si>
  <si>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</si>
  <si>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</si>
  <si>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</si>
  <si>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</si>
  <si>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</si>
  <si>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</si>
  <si>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</si>
  <si>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</si>
  <si>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</si>
  <si>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</si>
  <si>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</si>
  <si>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</si>
  <si>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</si>
  <si>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</si>
  <si>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</si>
  <si>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</si>
  <si>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</si>
  <si>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</si>
  <si>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</si>
  <si>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</si>
  <si>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東神楽町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</si>
  <si>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</si>
  <si>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</si>
  <si>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</si>
  <si>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</si>
  <si>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</si>
  <si>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</si>
  <si>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</si>
  <si>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</si>
  <si>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</si>
  <si>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</si>
  <si>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</si>
  <si>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</si>
  <si>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</si>
  <si>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</si>
  <si>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</si>
  <si>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</si>
  <si>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</si>
  <si>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使用料収入や一般会計繰入金等の収益で、維持管理費や支払利息等を賄えているが、使用料収入以外の収入に依存していることから、今後は適切な使用料収入を確保するために使用料改定を検討し、経営改善に努めてまいります。
　また、下水道事業の施設整備はほぼ終了していることから企業債残高は減少傾向にあるが、今後は老朽化の進んだ管渠の更新を計画的に進めるために、更なる費用削減や更新投資等に充てる財源確保に努めてまいります。</t>
    <phoneticPr fontId="4"/>
  </si>
  <si>
    <t xml:space="preserve">　本町の下水道事業は、布設後30年を経過した管渠が年々増加し、接手部や亀裂部からの地下水等の侵入が見受けられるとともに、耐用年数を経過した汚水ポンプ施設もあることから、処理費用の増大や更新費用の増額等が予想されます。
　今後とも下水道施設を長きに渡って供用し続けるために管渠内部のカメラ調査等を実施することにより、既存の下水道施設の適切な維持管理を行い、老朽化が進んだ管渠について計画的に更新事業を進めてまいります。 </t>
    <phoneticPr fontId="4"/>
  </si>
  <si>
    <t>　下水道事業は、使用料水準が低いため一般会計からの繰入金に依存していることから使用料の見直しを図るとともに、ストックマネジメント（平成30年度策定）や経営戦略（令和2年度策定）により計画的に管渠等の更新を進め、投資の効率化や維持管理費の削減など経営改善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</si>
</sst>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0.27</c:v>
                </c:pt>
                <c:pt idx="3">
                  <c:v>0.06</c:v>
                </c:pt>
                <c:pt idx="4">
                  <c:v>0.51</c:v>
                </c:pt>
              </c:numCache>
            </c:numRef>
          </c:val>
          <c:extLst>
            <c:ext xmlns:c16="http://schemas.microsoft.com/office/drawing/2014/chart" uri="{C3380CC4-5D6E-409C-BE32-E72D297353CC}">
              <c16:uniqueId val="{00000000-E4C7-41B9-B919-D079992040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0.17</c:v>
                </c:pt>
                <c:pt idx="3">
                  <c:v>0.15</c:v>
                </c:pt>
                <c:pt idx="4">
                  <c:v>0.15</c:v>
                </c:pt>
              </c:numCache>
            </c:numRef>
          </c:val>
          <c:smooth val="0"/>
          <c:extLst>
            <c:ext xmlns:c16="http://schemas.microsoft.com/office/drawing/2014/chart" uri="{C3380CC4-5D6E-409C-BE32-E72D297353CC}">
              <c16:uniqueId val="{00000001-E4C7-41B9-B919-D079992040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8F-44AE-AEE0-F1495609DA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57.42</c:v>
                </c:pt>
                <c:pt idx="3">
                  <c:v>56.72</c:v>
                </c:pt>
                <c:pt idx="4">
                  <c:v>56.43</c:v>
                </c:pt>
              </c:numCache>
            </c:numRef>
          </c:val>
          <c:smooth val="0"/>
          <c:extLst>
            <c:ext xmlns:c16="http://schemas.microsoft.com/office/drawing/2014/chart" uri="{C3380CC4-5D6E-409C-BE32-E72D297353CC}">
              <c16:uniqueId val="{00000001-708F-44AE-AEE0-F1495609DA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99.97</c:v>
                </c:pt>
                <c:pt idx="3">
                  <c:v>99.98</c:v>
                </c:pt>
                <c:pt idx="4">
                  <c:v>99.98</c:v>
                </c:pt>
              </c:numCache>
            </c:numRef>
          </c:val>
          <c:extLst>
            <c:ext xmlns:c16="http://schemas.microsoft.com/office/drawing/2014/chart" uri="{C3380CC4-5D6E-409C-BE32-E72D297353CC}">
              <c16:uniqueId val="{00000000-8189-4787-82CF-94CC088FB60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90.42</c:v>
                </c:pt>
                <c:pt idx="3">
                  <c:v>90.72</c:v>
                </c:pt>
                <c:pt idx="4">
                  <c:v>91.07</c:v>
                </c:pt>
              </c:numCache>
            </c:numRef>
          </c:val>
          <c:smooth val="0"/>
          <c:extLst>
            <c:ext xmlns:c16="http://schemas.microsoft.com/office/drawing/2014/chart" uri="{C3380CC4-5D6E-409C-BE32-E72D297353CC}">
              <c16:uniqueId val="{00000001-8189-4787-82CF-94CC088FB60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78.11</c:v>
                </c:pt>
                <c:pt idx="3">
                  <c:v>121.95</c:v>
                </c:pt>
                <c:pt idx="4">
                  <c:v>127.82</c:v>
                </c:pt>
              </c:numCache>
            </c:numRef>
          </c:val>
          <c:extLst>
            <c:ext xmlns:c16="http://schemas.microsoft.com/office/drawing/2014/chart" uri="{C3380CC4-5D6E-409C-BE32-E72D297353CC}">
              <c16:uniqueId val="{00000000-A31D-44CC-8DA0-703DBF997BE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106.81</c:v>
                </c:pt>
                <c:pt idx="3">
                  <c:v>106.5</c:v>
                </c:pt>
                <c:pt idx="4">
                  <c:v>106.22</c:v>
                </c:pt>
              </c:numCache>
            </c:numRef>
          </c:val>
          <c:smooth val="0"/>
          <c:extLst>
            <c:ext xmlns:c16="http://schemas.microsoft.com/office/drawing/2014/chart" uri="{C3380CC4-5D6E-409C-BE32-E72D297353CC}">
              <c16:uniqueId val="{00000001-A31D-44CC-8DA0-703DBF997BE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3.58</c:v>
                </c:pt>
                <c:pt idx="3">
                  <c:v>7.12</c:v>
                </c:pt>
                <c:pt idx="4">
                  <c:v>10.53</c:v>
                </c:pt>
              </c:numCache>
            </c:numRef>
          </c:val>
          <c:extLst>
            <c:ext xmlns:c16="http://schemas.microsoft.com/office/drawing/2014/chart" uri="{C3380CC4-5D6E-409C-BE32-E72D297353CC}">
              <c16:uniqueId val="{00000000-12C5-459E-9EA3-94559DFE18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29.23</c:v>
                </c:pt>
                <c:pt idx="3">
                  <c:v>20.78</c:v>
                </c:pt>
                <c:pt idx="4">
                  <c:v>23.54</c:v>
                </c:pt>
              </c:numCache>
            </c:numRef>
          </c:val>
          <c:smooth val="0"/>
          <c:extLst>
            <c:ext xmlns:c16="http://schemas.microsoft.com/office/drawing/2014/chart" uri="{C3380CC4-5D6E-409C-BE32-E72D297353CC}">
              <c16:uniqueId val="{00000001-12C5-459E-9EA3-94559DFE18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19D-4A7E-867E-96BCE08CB11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1.37</c:v>
                </c:pt>
                <c:pt idx="3">
                  <c:v>1.34</c:v>
                </c:pt>
                <c:pt idx="4">
                  <c:v>1.5</c:v>
                </c:pt>
              </c:numCache>
            </c:numRef>
          </c:val>
          <c:smooth val="0"/>
          <c:extLst>
            <c:ext xmlns:c16="http://schemas.microsoft.com/office/drawing/2014/chart" uri="{C3380CC4-5D6E-409C-BE32-E72D297353CC}">
              <c16:uniqueId val="{00000001-019D-4A7E-867E-96BCE08CB11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50.38</c:v>
                </c:pt>
                <c:pt idx="3">
                  <c:v>1.36</c:v>
                </c:pt>
                <c:pt idx="4" formatCode="#,##0.00;&quot;△&quot;#,##0.00">
                  <c:v>0</c:v>
                </c:pt>
              </c:numCache>
            </c:numRef>
          </c:val>
          <c:extLst>
            <c:ext xmlns:c16="http://schemas.microsoft.com/office/drawing/2014/chart" uri="{C3380CC4-5D6E-409C-BE32-E72D297353CC}">
              <c16:uniqueId val="{00000000-F33C-4560-AE80-4E6C83516B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34.4</c:v>
                </c:pt>
                <c:pt idx="3">
                  <c:v>18.36</c:v>
                </c:pt>
                <c:pt idx="4">
                  <c:v>18.010000000000002</c:v>
                </c:pt>
              </c:numCache>
            </c:numRef>
          </c:val>
          <c:smooth val="0"/>
          <c:extLst>
            <c:ext xmlns:c16="http://schemas.microsoft.com/office/drawing/2014/chart" uri="{C3380CC4-5D6E-409C-BE32-E72D297353CC}">
              <c16:uniqueId val="{00000001-F33C-4560-AE80-4E6C83516B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22.63</c:v>
                </c:pt>
                <c:pt idx="3">
                  <c:v>28.29</c:v>
                </c:pt>
                <c:pt idx="4">
                  <c:v>42.87</c:v>
                </c:pt>
              </c:numCache>
            </c:numRef>
          </c:val>
          <c:extLst>
            <c:ext xmlns:c16="http://schemas.microsoft.com/office/drawing/2014/chart" uri="{C3380CC4-5D6E-409C-BE32-E72D297353CC}">
              <c16:uniqueId val="{00000000-9C0E-4389-BF1A-F39FC1B0E7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68.17</c:v>
                </c:pt>
                <c:pt idx="3">
                  <c:v>55.6</c:v>
                </c:pt>
                <c:pt idx="4">
                  <c:v>59.4</c:v>
                </c:pt>
              </c:numCache>
            </c:numRef>
          </c:val>
          <c:smooth val="0"/>
          <c:extLst>
            <c:ext xmlns:c16="http://schemas.microsoft.com/office/drawing/2014/chart" uri="{C3380CC4-5D6E-409C-BE32-E72D297353CC}">
              <c16:uniqueId val="{00000001-9C0E-4389-BF1A-F39FC1B0E7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241.29</c:v>
                </c:pt>
                <c:pt idx="3">
                  <c:v>280.25</c:v>
                </c:pt>
                <c:pt idx="4">
                  <c:v>224.18</c:v>
                </c:pt>
              </c:numCache>
            </c:numRef>
          </c:val>
          <c:extLst>
            <c:ext xmlns:c16="http://schemas.microsoft.com/office/drawing/2014/chart" uri="{C3380CC4-5D6E-409C-BE32-E72D297353CC}">
              <c16:uniqueId val="{00000000-90B4-4845-82A1-7405266E343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789.44</c:v>
                </c:pt>
                <c:pt idx="3">
                  <c:v>789.08</c:v>
                </c:pt>
                <c:pt idx="4">
                  <c:v>747.84</c:v>
                </c:pt>
              </c:numCache>
            </c:numRef>
          </c:val>
          <c:smooth val="0"/>
          <c:extLst>
            <c:ext xmlns:c16="http://schemas.microsoft.com/office/drawing/2014/chart" uri="{C3380CC4-5D6E-409C-BE32-E72D297353CC}">
              <c16:uniqueId val="{00000001-90B4-4845-82A1-7405266E343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82.61</c:v>
                </c:pt>
                <c:pt idx="3">
                  <c:v>76.36</c:v>
                </c:pt>
                <c:pt idx="4">
                  <c:v>80.599999999999994</c:v>
                </c:pt>
              </c:numCache>
            </c:numRef>
          </c:val>
          <c:extLst>
            <c:ext xmlns:c16="http://schemas.microsoft.com/office/drawing/2014/chart" uri="{C3380CC4-5D6E-409C-BE32-E72D297353CC}">
              <c16:uniqueId val="{00000000-ABCB-4F81-A0DC-4EFADBAD9F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87.29</c:v>
                </c:pt>
                <c:pt idx="3">
                  <c:v>88.25</c:v>
                </c:pt>
                <c:pt idx="4">
                  <c:v>90.17</c:v>
                </c:pt>
              </c:numCache>
            </c:numRef>
          </c:val>
          <c:smooth val="0"/>
          <c:extLst>
            <c:ext xmlns:c16="http://schemas.microsoft.com/office/drawing/2014/chart" uri="{C3380CC4-5D6E-409C-BE32-E72D297353CC}">
              <c16:uniqueId val="{00000001-ABCB-4F81-A0DC-4EFADBAD9F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141.82</c:v>
                </c:pt>
                <c:pt idx="3">
                  <c:v>149.6</c:v>
                </c:pt>
                <c:pt idx="4">
                  <c:v>142.07</c:v>
                </c:pt>
              </c:numCache>
            </c:numRef>
          </c:val>
          <c:extLst>
            <c:ext xmlns:c16="http://schemas.microsoft.com/office/drawing/2014/chart" uri="{C3380CC4-5D6E-409C-BE32-E72D297353CC}">
              <c16:uniqueId val="{00000000-D913-41A0-B7AC-140ED687D7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176.67</c:v>
                </c:pt>
                <c:pt idx="3">
                  <c:v>176.37</c:v>
                </c:pt>
                <c:pt idx="4">
                  <c:v>173.17</c:v>
                </c:pt>
              </c:numCache>
            </c:numRef>
          </c:val>
          <c:smooth val="0"/>
          <c:extLst>
            <c:ext xmlns:c16="http://schemas.microsoft.com/office/drawing/2014/chart" uri="{C3380CC4-5D6E-409C-BE32-E72D297353CC}">
              <c16:uniqueId val="{00000001-D913-41A0-B7AC-140ED687D7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東神楽町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10110</v>
      </c>
      <c r="AM8" s="46"/>
      <c r="AN8" s="46"/>
      <c r="AO8" s="46"/>
      <c r="AP8" s="46"/>
      <c r="AQ8" s="46"/>
      <c r="AR8" s="46"/>
      <c r="AS8" s="46"/>
      <c r="AT8" s="45">
        <f>データ!T6</f>
        <v>68.5</v>
      </c>
      <c r="AU8" s="45"/>
      <c r="AV8" s="45"/>
      <c r="AW8" s="45"/>
      <c r="AX8" s="45"/>
      <c r="AY8" s="45"/>
      <c r="AZ8" s="45"/>
      <c r="BA8" s="45"/>
      <c r="BB8" s="45">
        <f>データ!U6</f>
        <v>147.59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80.23</v>
      </c>
      <c r="J10" s="45"/>
      <c r="K10" s="45"/>
      <c r="L10" s="45"/>
      <c r="M10" s="45"/>
      <c r="N10" s="45"/>
      <c r="O10" s="45"/>
      <c r="P10" s="45">
        <f>データ!P6</f>
        <v>84.91</v>
      </c>
      <c r="Q10" s="45"/>
      <c r="R10" s="45"/>
      <c r="S10" s="45"/>
      <c r="T10" s="45"/>
      <c r="U10" s="45"/>
      <c r="V10" s="45"/>
      <c r="W10" s="45">
        <f>データ!Q6</f>
        <v>85.47</v>
      </c>
      <c r="X10" s="45"/>
      <c r="Y10" s="45"/>
      <c r="Z10" s="45"/>
      <c r="AA10" s="45"/>
      <c r="AB10" s="45"/>
      <c r="AC10" s="45"/>
      <c r="AD10" s="46">
        <f>データ!R6</f>
        <v>2200</v>
      </c>
      <c r="AE10" s="46"/>
      <c r="AF10" s="46"/>
      <c r="AG10" s="46"/>
      <c r="AH10" s="46"/>
      <c r="AI10" s="46"/>
      <c r="AJ10" s="46"/>
      <c r="AK10" s="2"/>
      <c r="AL10" s="46">
        <f>データ!V6</f>
        <v>8532</v>
      </c>
      <c r="AM10" s="46"/>
      <c r="AN10" s="46"/>
      <c r="AO10" s="46"/>
      <c r="AP10" s="46"/>
      <c r="AQ10" s="46"/>
      <c r="AR10" s="46"/>
      <c r="AS10" s="46"/>
      <c r="AT10" s="45">
        <f>データ!W6</f>
        <v>2.57</v>
      </c>
      <c r="AU10" s="45"/>
      <c r="AV10" s="45"/>
      <c r="AW10" s="45"/>
      <c r="AX10" s="45"/>
      <c r="AY10" s="45"/>
      <c r="AZ10" s="45"/>
      <c r="BA10" s="45"/>
      <c r="BB10" s="45">
        <f>データ!X6</f>
        <v>3319.84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rQiPG6FmTh3ofnPz8BPAsd9ue1D2Th+f84DiUq4U7GOTYDbgIkp8KZ1LwNR3MS7dxg7Y5pQA5UeLRhpbawGBOQ==" saltValue="S6THirHmpdx69KOSCwVB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14532</v>
      </c>
      <c r="D6" s="19">
        <f t="shared" si="3"/>
        <v>46</v>
      </c>
      <c r="E6" s="19">
        <f t="shared" si="3"/>
        <v>17</v>
      </c>
      <c r="F6" s="19">
        <f t="shared" si="3"/>
        <v>1</v>
      </c>
      <c r="G6" s="19">
        <f t="shared" si="3"/>
        <v>0</v>
      </c>
      <c r="H6" s="19" t="str">
        <f t="shared" si="3"/>
        <v>北海道　東神楽町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80.23</v>
      </c>
      <c r="P6" s="20">
        <f t="shared" si="3"/>
        <v>84.91</v>
      </c>
      <c r="Q6" s="20">
        <f t="shared" si="3"/>
        <v>85.47</v>
      </c>
      <c r="R6" s="20">
        <f t="shared" si="3"/>
        <v>2200</v>
      </c>
      <c r="S6" s="20">
        <f t="shared" si="3"/>
        <v>10110</v>
      </c>
      <c r="T6" s="20">
        <f t="shared" si="3"/>
        <v>68.5</v>
      </c>
      <c r="U6" s="20">
        <f t="shared" si="3"/>
        <v>147.59</v>
      </c>
      <c r="V6" s="20">
        <f t="shared" si="3"/>
        <v>8532</v>
      </c>
      <c r="W6" s="20">
        <f t="shared" si="3"/>
        <v>2.57</v>
      </c>
      <c r="X6" s="20">
        <f t="shared" si="3"/>
        <v>3319.84</v>
      </c>
      <c r="Y6" s="21" t="str">
        <f>IF(Y7="",NA(),Y7)</f>
        <v>-</v>
      </c>
      <c r="Z6" s="21" t="str">
        <f t="shared" ref="Z6:AH6" si="4">IF(Z7="",NA(),Z7)</f>
        <v>-</v>
      </c>
      <c r="AA6" s="21">
        <f t="shared" si="4"/>
        <v>78.11</v>
      </c>
      <c r="AB6" s="21">
        <f t="shared" si="4"/>
        <v>121.95</v>
      </c>
      <c r="AC6" s="21">
        <f t="shared" si="4"/>
        <v>127.82</v>
      </c>
      <c r="AD6" s="21" t="str">
        <f t="shared" si="4"/>
        <v>-</v>
      </c>
      <c r="AE6" s="21" t="str">
        <f t="shared" si="4"/>
        <v>-</v>
      </c>
      <c r="AF6" s="21">
        <f t="shared" si="4"/>
        <v>106.81</v>
      </c>
      <c r="AG6" s="21">
        <f t="shared" si="4"/>
        <v>106.5</v>
      </c>
      <c r="AH6" s="21">
        <f t="shared" si="4"/>
        <v>106.22</v>
      </c>
      <c r="AI6" s="20" t="str">
        <f>IF(AI7="","",IF(AI7="-","【-】","【"&amp;SUBSTITUTE(TEXT(AI7,"#,##0.00"),"-","△")&amp;"】"))</f>
        <v>【107.02】</v>
      </c>
      <c r="AJ6" s="21" t="str">
        <f>IF(AJ7="",NA(),AJ7)</f>
        <v>-</v>
      </c>
      <c r="AK6" s="21" t="str">
        <f t="shared" ref="AK6:AS6" si="5">IF(AK7="",NA(),AK7)</f>
        <v>-</v>
      </c>
      <c r="AL6" s="21">
        <f t="shared" si="5"/>
        <v>50.38</v>
      </c>
      <c r="AM6" s="21">
        <f t="shared" si="5"/>
        <v>1.36</v>
      </c>
      <c r="AN6" s="20">
        <f t="shared" si="5"/>
        <v>0</v>
      </c>
      <c r="AO6" s="21" t="str">
        <f t="shared" si="5"/>
        <v>-</v>
      </c>
      <c r="AP6" s="21" t="str">
        <f t="shared" si="5"/>
        <v>-</v>
      </c>
      <c r="AQ6" s="21">
        <f t="shared" si="5"/>
        <v>34.4</v>
      </c>
      <c r="AR6" s="21">
        <f t="shared" si="5"/>
        <v>18.36</v>
      </c>
      <c r="AS6" s="21">
        <f t="shared" si="5"/>
        <v>18.010000000000002</v>
      </c>
      <c r="AT6" s="20" t="str">
        <f>IF(AT7="","",IF(AT7="-","【-】","【"&amp;SUBSTITUTE(TEXT(AT7,"#,##0.00"),"-","△")&amp;"】"))</f>
        <v>【3.09】</v>
      </c>
      <c r="AU6" s="21" t="str">
        <f>IF(AU7="",NA(),AU7)</f>
        <v>-</v>
      </c>
      <c r="AV6" s="21" t="str">
        <f t="shared" ref="AV6:BD6" si="6">IF(AV7="",NA(),AV7)</f>
        <v>-</v>
      </c>
      <c r="AW6" s="21">
        <f t="shared" si="6"/>
        <v>22.63</v>
      </c>
      <c r="AX6" s="21">
        <f t="shared" si="6"/>
        <v>28.29</v>
      </c>
      <c r="AY6" s="21">
        <f t="shared" si="6"/>
        <v>42.87</v>
      </c>
      <c r="AZ6" s="21" t="str">
        <f t="shared" si="6"/>
        <v>-</v>
      </c>
      <c r="BA6" s="21" t="str">
        <f t="shared" si="6"/>
        <v>-</v>
      </c>
      <c r="BB6" s="21">
        <f t="shared" si="6"/>
        <v>68.17</v>
      </c>
      <c r="BC6" s="21">
        <f t="shared" si="6"/>
        <v>55.6</v>
      </c>
      <c r="BD6" s="21">
        <f t="shared" si="6"/>
        <v>59.4</v>
      </c>
      <c r="BE6" s="20" t="str">
        <f>IF(BE7="","",IF(BE7="-","【-】","【"&amp;SUBSTITUTE(TEXT(BE7,"#,##0.00"),"-","△")&amp;"】"))</f>
        <v>【71.39】</v>
      </c>
      <c r="BF6" s="21" t="str">
        <f>IF(BF7="",NA(),BF7)</f>
        <v>-</v>
      </c>
      <c r="BG6" s="21" t="str">
        <f t="shared" ref="BG6:BO6" si="7">IF(BG7="",NA(),BG7)</f>
        <v>-</v>
      </c>
      <c r="BH6" s="21">
        <f t="shared" si="7"/>
        <v>241.29</v>
      </c>
      <c r="BI6" s="21">
        <f t="shared" si="7"/>
        <v>280.25</v>
      </c>
      <c r="BJ6" s="21">
        <f t="shared" si="7"/>
        <v>224.18</v>
      </c>
      <c r="BK6" s="21" t="str">
        <f t="shared" si="7"/>
        <v>-</v>
      </c>
      <c r="BL6" s="21" t="str">
        <f t="shared" si="7"/>
        <v>-</v>
      </c>
      <c r="BM6" s="21">
        <f t="shared" si="7"/>
        <v>789.44</v>
      </c>
      <c r="BN6" s="21">
        <f t="shared" si="7"/>
        <v>789.08</v>
      </c>
      <c r="BO6" s="21">
        <f t="shared" si="7"/>
        <v>747.84</v>
      </c>
      <c r="BP6" s="20" t="str">
        <f>IF(BP7="","",IF(BP7="-","【-】","【"&amp;SUBSTITUTE(TEXT(BP7,"#,##0.00"),"-","△")&amp;"】"))</f>
        <v>【669.11】</v>
      </c>
      <c r="BQ6" s="21" t="str">
        <f>IF(BQ7="",NA(),BQ7)</f>
        <v>-</v>
      </c>
      <c r="BR6" s="21" t="str">
        <f t="shared" ref="BR6:BZ6" si="8">IF(BR7="",NA(),BR7)</f>
        <v>-</v>
      </c>
      <c r="BS6" s="21">
        <f t="shared" si="8"/>
        <v>82.61</v>
      </c>
      <c r="BT6" s="21">
        <f t="shared" si="8"/>
        <v>76.36</v>
      </c>
      <c r="BU6" s="21">
        <f t="shared" si="8"/>
        <v>80.599999999999994</v>
      </c>
      <c r="BV6" s="21" t="str">
        <f t="shared" si="8"/>
        <v>-</v>
      </c>
      <c r="BW6" s="21" t="str">
        <f t="shared" si="8"/>
        <v>-</v>
      </c>
      <c r="BX6" s="21">
        <f t="shared" si="8"/>
        <v>87.29</v>
      </c>
      <c r="BY6" s="21">
        <f t="shared" si="8"/>
        <v>88.25</v>
      </c>
      <c r="BZ6" s="21">
        <f t="shared" si="8"/>
        <v>90.17</v>
      </c>
      <c r="CA6" s="20" t="str">
        <f>IF(CA7="","",IF(CA7="-","【-】","【"&amp;SUBSTITUTE(TEXT(CA7,"#,##0.00"),"-","△")&amp;"】"))</f>
        <v>【99.73】</v>
      </c>
      <c r="CB6" s="21" t="str">
        <f>IF(CB7="",NA(),CB7)</f>
        <v>-</v>
      </c>
      <c r="CC6" s="21" t="str">
        <f t="shared" ref="CC6:CK6" si="9">IF(CC7="",NA(),CC7)</f>
        <v>-</v>
      </c>
      <c r="CD6" s="21">
        <f t="shared" si="9"/>
        <v>141.82</v>
      </c>
      <c r="CE6" s="21">
        <f t="shared" si="9"/>
        <v>149.6</v>
      </c>
      <c r="CF6" s="21">
        <f t="shared" si="9"/>
        <v>142.07</v>
      </c>
      <c r="CG6" s="21" t="str">
        <f t="shared" si="9"/>
        <v>-</v>
      </c>
      <c r="CH6" s="21" t="str">
        <f t="shared" si="9"/>
        <v>-</v>
      </c>
      <c r="CI6" s="21">
        <f t="shared" si="9"/>
        <v>176.67</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57.42</v>
      </c>
      <c r="CU6" s="21">
        <f t="shared" si="10"/>
        <v>56.72</v>
      </c>
      <c r="CV6" s="21">
        <f t="shared" si="10"/>
        <v>56.43</v>
      </c>
      <c r="CW6" s="20" t="str">
        <f>IF(CW7="","",IF(CW7="-","【-】","【"&amp;SUBSTITUTE(TEXT(CW7,"#,##0.00"),"-","△")&amp;"】"))</f>
        <v>【59.99】</v>
      </c>
      <c r="CX6" s="21" t="str">
        <f>IF(CX7="",NA(),CX7)</f>
        <v>-</v>
      </c>
      <c r="CY6" s="21" t="str">
        <f t="shared" ref="CY6:DG6" si="11">IF(CY7="",NA(),CY7)</f>
        <v>-</v>
      </c>
      <c r="CZ6" s="21">
        <f t="shared" si="11"/>
        <v>99.97</v>
      </c>
      <c r="DA6" s="21">
        <f t="shared" si="11"/>
        <v>99.98</v>
      </c>
      <c r="DB6" s="21">
        <f t="shared" si="11"/>
        <v>99.98</v>
      </c>
      <c r="DC6" s="21" t="str">
        <f t="shared" si="11"/>
        <v>-</v>
      </c>
      <c r="DD6" s="21" t="str">
        <f t="shared" si="11"/>
        <v>-</v>
      </c>
      <c r="DE6" s="21">
        <f t="shared" si="11"/>
        <v>90.42</v>
      </c>
      <c r="DF6" s="21">
        <f t="shared" si="11"/>
        <v>90.72</v>
      </c>
      <c r="DG6" s="21">
        <f t="shared" si="11"/>
        <v>91.07</v>
      </c>
      <c r="DH6" s="20" t="str">
        <f>IF(DH7="","",IF(DH7="-","【-】","【"&amp;SUBSTITUTE(TEXT(DH7,"#,##0.00"),"-","△")&amp;"】"))</f>
        <v>【95.72】</v>
      </c>
      <c r="DI6" s="21" t="str">
        <f>IF(DI7="",NA(),DI7)</f>
        <v>-</v>
      </c>
      <c r="DJ6" s="21" t="str">
        <f t="shared" ref="DJ6:DR6" si="12">IF(DJ7="",NA(),DJ7)</f>
        <v>-</v>
      </c>
      <c r="DK6" s="21">
        <f t="shared" si="12"/>
        <v>3.58</v>
      </c>
      <c r="DL6" s="21">
        <f t="shared" si="12"/>
        <v>7.12</v>
      </c>
      <c r="DM6" s="21">
        <f t="shared" si="12"/>
        <v>10.53</v>
      </c>
      <c r="DN6" s="21" t="str">
        <f t="shared" si="12"/>
        <v>-</v>
      </c>
      <c r="DO6" s="21" t="str">
        <f t="shared" si="12"/>
        <v>-</v>
      </c>
      <c r="DP6" s="21">
        <f t="shared" si="12"/>
        <v>29.23</v>
      </c>
      <c r="DQ6" s="21">
        <f t="shared" si="12"/>
        <v>20.78</v>
      </c>
      <c r="DR6" s="21">
        <f t="shared" si="12"/>
        <v>23.54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1.37</v>
      </c>
      <c r="EB6" s="21">
        <f t="shared" si="13"/>
        <v>1.34</v>
      </c>
      <c r="EC6" s="21">
        <f t="shared" si="13"/>
        <v>1.5</v>
      </c>
      <c r="ED6" s="20" t="str">
        <f>IF(ED7="","",IF(ED7="-","【-】","【"&amp;SUBSTITUTE(TEXT(ED7,"#,##0.00"),"-","△")&amp;"】"))</f>
        <v>【6.54】</v>
      </c>
      <c r="EE6" s="21" t="str">
        <f>IF(EE7="",NA(),EE7)</f>
        <v>-</v>
      </c>
      <c r="EF6" s="21" t="str">
        <f t="shared" ref="EF6:EN6" si="14">IF(EF7="",NA(),EF7)</f>
        <v>-</v>
      </c>
      <c r="EG6" s="21">
        <f t="shared" si="14"/>
        <v>0.27</v>
      </c>
      <c r="EH6" s="21">
        <f t="shared" si="14"/>
        <v>0.06</v>
      </c>
      <c r="EI6" s="21">
        <f t="shared" si="14"/>
        <v>0.51</v>
      </c>
      <c r="EJ6" s="21" t="str">
        <f t="shared" si="14"/>
        <v>-</v>
      </c>
      <c r="EK6" s="21" t="str">
        <f t="shared" si="14"/>
        <v>-</v>
      </c>
      <c r="EL6" s="21">
        <f t="shared" si="14"/>
        <v>0.17</v>
      </c>
      <c r="EM6" s="21">
        <f t="shared" si="14"/>
        <v>0.15</v>
      </c>
      <c r="EN6" s="21">
        <f t="shared" si="14"/>
        <v>0.15</v>
      </c>
      <c r="EO6" s="20" t="str">
        <f>IF(EO7="","",IF(EO7="-","【-】","【"&amp;SUBSTITUTE(TEXT(EO7,"#,##0.00"),"-","△")&amp;"】"))</f>
        <v>【0.24】</v>
      </c>
    </row>
    <row r="7" spans="1:148" s="22" customFormat="1" x14ac:dyDescent="0.15">
      <c r="A7" s="14"/>
      <c r="B7" s="23">
        <v>2021</v>
      </c>
      <c r="C7" s="23">
        <v>14532</v>
      </c>
      <c r="D7" s="23">
        <v>46</v>
      </c>
      <c r="E7" s="23">
        <v>17</v>
      </c>
      <c r="F7" s="23">
        <v>1</v>
      </c>
      <c r="G7" s="23">
        <v>0</v>
      </c>
      <c r="H7" s="23" t="s">
        <v>96</v>
      </c>
      <c r="I7" s="23" t="s">
        <v>97</v>
      </c>
      <c r="J7" s="23" t="s">
        <v>98</v>
      </c>
      <c r="K7" s="23" t="s">
        <v>99</v>
      </c>
      <c r="L7" s="23" t="s">
        <v>100</v>
      </c>
      <c r="M7" s="23" t="s">
        <v>101</v>
      </c>
      <c r="N7" s="24" t="s">
        <v>102</v>
      </c>
      <c r="O7" s="24">
        <v>80.23</v>
      </c>
      <c r="P7" s="24">
        <v>84.91</v>
      </c>
      <c r="Q7" s="24">
        <v>85.47</v>
      </c>
      <c r="R7" s="24">
        <v>2200</v>
      </c>
      <c r="S7" s="24">
        <v>10110</v>
      </c>
      <c r="T7" s="24">
        <v>68.5</v>
      </c>
      <c r="U7" s="24">
        <v>147.59</v>
      </c>
      <c r="V7" s="24">
        <v>8532</v>
      </c>
      <c r="W7" s="24">
        <v>2.57</v>
      </c>
      <c r="X7" s="24">
        <v>3319.84</v>
      </c>
      <c r="Y7" s="24" t="s">
        <v>102</v>
      </c>
      <c r="Z7" s="24" t="s">
        <v>102</v>
      </c>
      <c r="AA7" s="24">
        <v>78.11</v>
      </c>
      <c r="AB7" s="24">
        <v>121.95</v>
      </c>
      <c r="AC7" s="24">
        <v>127.82</v>
      </c>
      <c r="AD7" s="24" t="s">
        <v>102</v>
      </c>
      <c r="AE7" s="24" t="s">
        <v>102</v>
      </c>
      <c r="AF7" s="24">
        <v>106.81</v>
      </c>
      <c r="AG7" s="24">
        <v>106.5</v>
      </c>
      <c r="AH7" s="24">
        <v>106.22</v>
      </c>
      <c r="AI7" s="24">
        <v>107.02</v>
      </c>
      <c r="AJ7" s="24" t="s">
        <v>102</v>
      </c>
      <c r="AK7" s="24" t="s">
        <v>102</v>
      </c>
      <c r="AL7" s="24">
        <v>50.38</v>
      </c>
      <c r="AM7" s="24">
        <v>1.36</v>
      </c>
      <c r="AN7" s="24">
        <v>0</v>
      </c>
      <c r="AO7" s="24" t="s">
        <v>102</v>
      </c>
      <c r="AP7" s="24" t="s">
        <v>102</v>
      </c>
      <c r="AQ7" s="24">
        <v>34.4</v>
      </c>
      <c r="AR7" s="24">
        <v>18.36</v>
      </c>
      <c r="AS7" s="24">
        <v>18.010000000000002</v>
      </c>
      <c r="AT7" s="24">
        <v>3.09</v>
      </c>
      <c r="AU7" s="24" t="s">
        <v>102</v>
      </c>
      <c r="AV7" s="24" t="s">
        <v>102</v>
      </c>
      <c r="AW7" s="24">
        <v>22.63</v>
      </c>
      <c r="AX7" s="24">
        <v>28.29</v>
      </c>
      <c r="AY7" s="24">
        <v>42.87</v>
      </c>
      <c r="AZ7" s="24" t="s">
        <v>102</v>
      </c>
      <c r="BA7" s="24" t="s">
        <v>102</v>
      </c>
      <c r="BB7" s="24">
        <v>68.17</v>
      </c>
      <c r="BC7" s="24">
        <v>55.6</v>
      </c>
      <c r="BD7" s="24">
        <v>59.4</v>
      </c>
      <c r="BE7" s="24">
        <v>71.39</v>
      </c>
      <c r="BF7" s="24" t="s">
        <v>102</v>
      </c>
      <c r="BG7" s="24" t="s">
        <v>102</v>
      </c>
      <c r="BH7" s="24">
        <v>241.29</v>
      </c>
      <c r="BI7" s="24">
        <v>280.25</v>
      </c>
      <c r="BJ7" s="24">
        <v>224.18</v>
      </c>
      <c r="BK7" s="24" t="s">
        <v>102</v>
      </c>
      <c r="BL7" s="24" t="s">
        <v>102</v>
      </c>
      <c r="BM7" s="24">
        <v>789.44</v>
      </c>
      <c r="BN7" s="24">
        <v>789.08</v>
      </c>
      <c r="BO7" s="24">
        <v>747.84</v>
      </c>
      <c r="BP7" s="24">
        <v>669.11</v>
      </c>
      <c r="BQ7" s="24" t="s">
        <v>102</v>
      </c>
      <c r="BR7" s="24" t="s">
        <v>102</v>
      </c>
      <c r="BS7" s="24">
        <v>82.61</v>
      </c>
      <c r="BT7" s="24">
        <v>76.36</v>
      </c>
      <c r="BU7" s="24">
        <v>80.599999999999994</v>
      </c>
      <c r="BV7" s="24" t="s">
        <v>102</v>
      </c>
      <c r="BW7" s="24" t="s">
        <v>102</v>
      </c>
      <c r="BX7" s="24">
        <v>87.29</v>
      </c>
      <c r="BY7" s="24">
        <v>88.25</v>
      </c>
      <c r="BZ7" s="24">
        <v>90.17</v>
      </c>
      <c r="CA7" s="24">
        <v>99.73</v>
      </c>
      <c r="CB7" s="24" t="s">
        <v>102</v>
      </c>
      <c r="CC7" s="24" t="s">
        <v>102</v>
      </c>
      <c r="CD7" s="24">
        <v>141.82</v>
      </c>
      <c r="CE7" s="24">
        <v>149.6</v>
      </c>
      <c r="CF7" s="24">
        <v>142.07</v>
      </c>
      <c r="CG7" s="24" t="s">
        <v>102</v>
      </c>
      <c r="CH7" s="24" t="s">
        <v>102</v>
      </c>
      <c r="CI7" s="24">
        <v>176.67</v>
      </c>
      <c r="CJ7" s="24">
        <v>176.37</v>
      </c>
      <c r="CK7" s="24">
        <v>173.17</v>
      </c>
      <c r="CL7" s="24">
        <v>134.97999999999999</v>
      </c>
      <c r="CM7" s="24" t="s">
        <v>102</v>
      </c>
      <c r="CN7" s="24" t="s">
        <v>102</v>
      </c>
      <c r="CO7" s="24" t="s">
        <v>102</v>
      </c>
      <c r="CP7" s="24" t="s">
        <v>102</v>
      </c>
      <c r="CQ7" s="24" t="s">
        <v>102</v>
      </c>
      <c r="CR7" s="24" t="s">
        <v>102</v>
      </c>
      <c r="CS7" s="24" t="s">
        <v>102</v>
      </c>
      <c r="CT7" s="24">
        <v>57.42</v>
      </c>
      <c r="CU7" s="24">
        <v>56.72</v>
      </c>
      <c r="CV7" s="24">
        <v>56.43</v>
      </c>
      <c r="CW7" s="24">
        <v>59.99</v>
      </c>
      <c r="CX7" s="24" t="s">
        <v>102</v>
      </c>
      <c r="CY7" s="24" t="s">
        <v>102</v>
      </c>
      <c r="CZ7" s="24">
        <v>99.97</v>
      </c>
      <c r="DA7" s="24">
        <v>99.98</v>
      </c>
      <c r="DB7" s="24">
        <v>99.98</v>
      </c>
      <c r="DC7" s="24" t="s">
        <v>102</v>
      </c>
      <c r="DD7" s="24" t="s">
        <v>102</v>
      </c>
      <c r="DE7" s="24">
        <v>90.42</v>
      </c>
      <c r="DF7" s="24">
        <v>90.72</v>
      </c>
      <c r="DG7" s="24">
        <v>91.07</v>
      </c>
      <c r="DH7" s="24">
        <v>95.72</v>
      </c>
      <c r="DI7" s="24" t="s">
        <v>102</v>
      </c>
      <c r="DJ7" s="24" t="s">
        <v>102</v>
      </c>
      <c r="DK7" s="24">
        <v>3.58</v>
      </c>
      <c r="DL7" s="24">
        <v>7.12</v>
      </c>
      <c r="DM7" s="24">
        <v>10.53</v>
      </c>
      <c r="DN7" s="24" t="s">
        <v>102</v>
      </c>
      <c r="DO7" s="24" t="s">
        <v>102</v>
      </c>
      <c r="DP7" s="24">
        <v>29.23</v>
      </c>
      <c r="DQ7" s="24">
        <v>20.78</v>
      </c>
      <c r="DR7" s="24">
        <v>23.54</v>
      </c>
      <c r="DS7" s="24">
        <v>38.17</v>
      </c>
      <c r="DT7" s="24" t="s">
        <v>102</v>
      </c>
      <c r="DU7" s="24" t="s">
        <v>102</v>
      </c>
      <c r="DV7" s="24">
        <v>0</v>
      </c>
      <c r="DW7" s="24">
        <v>0</v>
      </c>
      <c r="DX7" s="24">
        <v>0</v>
      </c>
      <c r="DY7" s="24" t="s">
        <v>102</v>
      </c>
      <c r="DZ7" s="24" t="s">
        <v>102</v>
      </c>
      <c r="EA7" s="24">
        <v>1.37</v>
      </c>
      <c r="EB7" s="24">
        <v>1.34</v>
      </c>
      <c r="EC7" s="24">
        <v>1.5</v>
      </c>
      <c r="ED7" s="24">
        <v>6.54</v>
      </c>
      <c r="EE7" s="24" t="s">
        <v>102</v>
      </c>
      <c r="EF7" s="24" t="s">
        <v>102</v>
      </c>
      <c r="EG7" s="24">
        <v>0.27</v>
      </c>
      <c r="EH7" s="24">
        <v>0.06</v>
      </c>
      <c r="EI7" s="24">
        <v>0.51</v>
      </c>
      <c r="EJ7" s="24" t="s">
        <v>102</v>
      </c>
      <c r="EK7" s="24" t="s">
        <v>102</v>
      </c>
      <c r="EL7" s="24">
        <v>0.17</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丸田 晋也</cp:lastModifiedBy>
  <dcterms:created xsi:type="dcterms:W3CDTF">2023-01-12T23:26:01Z</dcterms:created>
  <dcterms:modified xsi:type="dcterms:W3CDTF">2023-01-26T01:10:40Z</dcterms:modified>
  <cp:category/>
</cp:coreProperties>
</file>